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<sst xmlns="http://schemas.openxmlformats.org/spreadsheetml/2006/main" count="289" uniqueCount="109">
  <si>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</si>
  <si>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</si>
  <si>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</si>
  <si>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</si>
  <si>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</si>
  <si>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</si>
  <si>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</si>
  <si>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</si>
  <si>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</si>
  <si>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</si>
  <si>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</si>
  <si>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</si>
  <si>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</si>
  <si>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</si>
  <si>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</si>
  <si>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</si>
  <si>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</si>
  <si>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</si>
  <si>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</si>
  <si>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</si>
  <si>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</si>
  <si>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</si>
  <si>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</si>
  <si>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</si>
  <si>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</si>
  <si>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</si>
  <si>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</si>
  <si>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</si>
  <si>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</si>
  <si>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</si>
  <si>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</si>
  <si>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</si>
  <si>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</si>
  <si>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</si>
  <si>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</si>
  <si>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</si>
  <si>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</si>
  <si>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</si>
  <si>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</si>
  <si>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</si>
  <si>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</si>
  <si>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</si>
  <si>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</si>
  <si>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</si>
  <si>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</si>
  <si>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</si>
  <si>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</si>
  <si>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</si>
  <si>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</si>
  <si>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</si>
  <si>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</si>
  <si>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</si>
  <si>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</si>
  <si>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</si>
  <si>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</si>
  <si>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</si>
  <si>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</si>
  <si>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</si>
  <si>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</si>
  <si>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</si>
  <si>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</si>
  <si>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</si>
  <si>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</si>
  <si>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</si>
  <si>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</si>
  <si>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</si>
  <si>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</si>
  <si>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</si>
  <si>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</si>
  <si>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</si>
  <si>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</si>
  <si>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</si>
  <si>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</si>
  <si>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</si>
  <si>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</si>
  <si>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</si>
  <si>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</si>
  <si>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</si>
  <si>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</si>
  <si>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</si>
  <si>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</si>
  <si>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</si>
  <si>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</si>
  <si>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</si>
  <si>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</si>
  <si>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</si>
  <si>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</si>
  <si>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</si>
  <si>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</si>
  <si>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</si>
  <si>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</si>
  <si>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</si>
  <si>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</si>
  <si>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</si>
  <si>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</si>
  <si>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</si>
  <si>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</si>
  <si>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</si>
  <si>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</si>
  <si>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01.07.2018р. :</t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</si>
  <si>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</si>
  <si>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</si>
  <si>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</si>
  <si>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</si>
  <si>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</si>
  <si>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станом на 09.07.2018</t>
  </si>
  <si>
    <r>
      <t xml:space="preserve">станом на 09.07.2018р.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</si>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</sst>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1"/>
      <color indexed="8"/>
      <name val="Times New Roman"/>
      <family val="1"/>
    </font>
    <font>
      <sz val="3.9"/>
      <color indexed="8"/>
      <name val="Times New Roman"/>
      <family val="1"/>
    </font>
    <font>
      <sz val="6.9"/>
      <color indexed="8"/>
      <name val="Times New Roman"/>
      <family val="1"/>
    </font>
    <font>
      <sz val="7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0" fillId="32" borderId="0" xfId="0" applyNumberFormat="1" applyFont="1" applyFill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50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50" xfId="0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9642395"/>
        <c:axId val="67019508"/>
      </c:lineChart>
      <c:catAx>
        <c:axId val="596423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9508"/>
        <c:crosses val="autoZero"/>
        <c:auto val="0"/>
        <c:lblOffset val="100"/>
        <c:tickLblSkip val="1"/>
        <c:noMultiLvlLbl val="0"/>
      </c:catAx>
      <c:valAx>
        <c:axId val="670195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423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1038"/>
        <c:crosses val="autoZero"/>
        <c:auto val="0"/>
        <c:lblOffset val="100"/>
        <c:tickLblSkip val="1"/>
        <c:noMultiLvlLbl val="0"/>
      </c:catAx>
      <c:valAx>
        <c:axId val="598710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5880"/>
        <c:crosses val="autoZero"/>
        <c:auto val="0"/>
        <c:lblOffset val="100"/>
        <c:tickLblSkip val="1"/>
        <c:noMultiLvlLbl val="0"/>
      </c:catAx>
      <c:valAx>
        <c:axId val="177158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84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5225193"/>
        <c:axId val="25700146"/>
      </c:lineChart>
      <c:catAx>
        <c:axId val="252251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0146"/>
        <c:crosses val="autoZero"/>
        <c:auto val="0"/>
        <c:lblOffset val="100"/>
        <c:tickLblSkip val="1"/>
        <c:noMultiLvlLbl val="0"/>
      </c:catAx>
      <c:valAx>
        <c:axId val="2570014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251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052"/>
        <c:crosses val="autoZero"/>
        <c:auto val="0"/>
        <c:lblOffset val="100"/>
        <c:tickLblSkip val="1"/>
        <c:noMultiLvlLbl val="0"/>
      </c:catAx>
      <c:valAx>
        <c:axId val="133705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2358"/>
        <c:crosses val="autoZero"/>
        <c:auto val="0"/>
        <c:lblOffset val="100"/>
        <c:tickLblSkip val="1"/>
        <c:noMultiLvlLbl val="0"/>
      </c:catAx>
      <c:valAx>
        <c:axId val="4119235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334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46672"/>
        <c:crosses val="autoZero"/>
        <c:auto val="0"/>
        <c:lblOffset val="100"/>
        <c:tickLblSkip val="1"/>
        <c:noMultiLvlLbl val="0"/>
      </c:catAx>
      <c:valAx>
        <c:axId val="482466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09.07.2018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1566865"/>
        <c:axId val="15666330"/>
      </c:bar3D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6686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779243"/>
        <c:axId val="61013188"/>
      </c:bar3D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 val="autoZero"/>
        <c:auto val="1"/>
        <c:lblOffset val="100"/>
        <c:tickLblSkip val="1"/>
        <c:noMultiLvlLbl val="0"/>
      </c:catAx>
      <c:valAx>
        <c:axId val="61013188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79243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833 254,4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-114 480,0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-74 957,7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66</v>
      </c>
      <c r="S1" s="124"/>
      <c r="T1" s="124"/>
      <c r="U1" s="124"/>
      <c r="V1" s="124"/>
      <c r="W1" s="125"/>
    </row>
    <row r="2" spans="1:23" ht="15" thickBot="1">
      <c r="A2" s="126" t="s">
        <v>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71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4">
        <v>0</v>
      </c>
      <c r="V4" s="13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6">
        <v>1</v>
      </c>
      <c r="V5" s="13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8">
        <v>0</v>
      </c>
      <c r="V7" s="13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6">
        <v>0</v>
      </c>
      <c r="V8" s="13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6">
        <v>0</v>
      </c>
      <c r="V10" s="13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6">
        <v>0</v>
      </c>
      <c r="V12" s="13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6">
        <v>0</v>
      </c>
      <c r="V14" s="13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6">
        <v>0</v>
      </c>
      <c r="V16" s="13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6">
        <v>0</v>
      </c>
      <c r="V18" s="13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6">
        <v>0</v>
      </c>
      <c r="V19" s="13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6">
        <v>0</v>
      </c>
      <c r="V21" s="13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6">
        <v>0</v>
      </c>
      <c r="V22" s="13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8">
        <v>0</v>
      </c>
      <c r="V23" s="149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0">
        <f>SUM(U4:U23)</f>
        <v>1</v>
      </c>
      <c r="V24" s="151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43132</v>
      </c>
      <c r="S29" s="154">
        <f>14560.55/1000</f>
        <v>14.56055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43132</v>
      </c>
      <c r="S39" s="142">
        <f>4362046.31/1000</f>
        <v>4362.04631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72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73</v>
      </c>
      <c r="S1" s="124"/>
      <c r="T1" s="124"/>
      <c r="U1" s="124"/>
      <c r="V1" s="124"/>
      <c r="W1" s="125"/>
    </row>
    <row r="2" spans="1:23" ht="15" thickBot="1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78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4">
        <v>0</v>
      </c>
      <c r="V4" s="13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6">
        <v>0</v>
      </c>
      <c r="V5" s="13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6">
        <v>0</v>
      </c>
      <c r="V8" s="13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6">
        <v>0</v>
      </c>
      <c r="V9" s="13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6">
        <v>1</v>
      </c>
      <c r="V10" s="13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6">
        <v>0</v>
      </c>
      <c r="V12" s="13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6">
        <v>0</v>
      </c>
      <c r="V15" s="13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6">
        <v>0</v>
      </c>
      <c r="V18" s="13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6">
        <v>0</v>
      </c>
      <c r="V19" s="13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6">
        <v>0</v>
      </c>
      <c r="V21" s="13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6">
        <v>0</v>
      </c>
      <c r="V22" s="13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8">
        <v>0</v>
      </c>
      <c r="V23" s="149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0">
        <f>SUM(U4:U23)</f>
        <v>1</v>
      </c>
      <c r="V24" s="151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43160</v>
      </c>
      <c r="S29" s="154">
        <v>144.8304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43160</v>
      </c>
      <c r="S39" s="142">
        <v>4586.3857499999995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79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81</v>
      </c>
      <c r="S1" s="124"/>
      <c r="T1" s="124"/>
      <c r="U1" s="124"/>
      <c r="V1" s="124"/>
      <c r="W1" s="125"/>
    </row>
    <row r="2" spans="1:23" ht="15" thickBot="1">
      <c r="A2" s="126" t="s">
        <v>82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83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4">
        <v>0</v>
      </c>
      <c r="V4" s="13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6">
        <v>0</v>
      </c>
      <c r="V5" s="13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6">
        <v>1</v>
      </c>
      <c r="V8" s="13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6">
        <v>0</v>
      </c>
      <c r="V12" s="13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6">
        <v>0</v>
      </c>
      <c r="V13" s="13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6">
        <v>0</v>
      </c>
      <c r="V14" s="13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6">
        <v>0</v>
      </c>
      <c r="V18" s="13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6">
        <v>0</v>
      </c>
      <c r="V19" s="13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6">
        <v>0</v>
      </c>
      <c r="V20" s="13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6">
        <v>0</v>
      </c>
      <c r="V21" s="13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6">
        <v>0</v>
      </c>
      <c r="V22" s="13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6">
        <v>0</v>
      </c>
      <c r="V23" s="13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8"/>
      <c r="V24" s="149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0">
        <f>SUM(U4:U24)</f>
        <v>1</v>
      </c>
      <c r="V25" s="151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33</v>
      </c>
      <c r="S28" s="152"/>
      <c r="T28" s="152"/>
      <c r="U28" s="15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 t="s">
        <v>29</v>
      </c>
      <c r="S29" s="153"/>
      <c r="T29" s="153"/>
      <c r="U29" s="15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>
        <v>43191</v>
      </c>
      <c r="S30" s="154">
        <v>36.88</v>
      </c>
      <c r="T30" s="154"/>
      <c r="U30" s="15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/>
      <c r="S31" s="154"/>
      <c r="T31" s="154"/>
      <c r="U31" s="15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45</v>
      </c>
      <c r="T33" s="15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7" t="s">
        <v>40</v>
      </c>
      <c r="T34" s="15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 t="s">
        <v>30</v>
      </c>
      <c r="S38" s="152"/>
      <c r="T38" s="152"/>
      <c r="U38" s="15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31</v>
      </c>
      <c r="S39" s="158"/>
      <c r="T39" s="158"/>
      <c r="U39" s="15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0">
        <v>43191</v>
      </c>
      <c r="S40" s="142">
        <v>6267.390409999999</v>
      </c>
      <c r="T40" s="143"/>
      <c r="U40" s="14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/>
      <c r="S41" s="145"/>
      <c r="T41" s="146"/>
      <c r="U41" s="14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85</v>
      </c>
      <c r="S1" s="124"/>
      <c r="T1" s="124"/>
      <c r="U1" s="124"/>
      <c r="V1" s="124"/>
      <c r="W1" s="125"/>
    </row>
    <row r="2" spans="1:23" ht="15" thickBot="1">
      <c r="A2" s="126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88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4">
        <v>0</v>
      </c>
      <c r="V4" s="13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6">
        <v>0</v>
      </c>
      <c r="V5" s="13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8">
        <v>0</v>
      </c>
      <c r="V6" s="13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8">
        <v>0</v>
      </c>
      <c r="V7" s="13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6">
        <v>0</v>
      </c>
      <c r="V8" s="13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6">
        <v>0</v>
      </c>
      <c r="V10" s="13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6">
        <v>0</v>
      </c>
      <c r="V13" s="13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6">
        <v>1</v>
      </c>
      <c r="V17" s="13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6">
        <v>0</v>
      </c>
      <c r="V18" s="13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6">
        <v>0</v>
      </c>
      <c r="V19" s="13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6">
        <v>0</v>
      </c>
      <c r="V21" s="13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8">
        <v>0</v>
      </c>
      <c r="V22" s="149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0">
        <f>SUM(U4:U22)</f>
        <v>1</v>
      </c>
      <c r="V23" s="151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2" t="s">
        <v>33</v>
      </c>
      <c r="S26" s="152"/>
      <c r="T26" s="152"/>
      <c r="U26" s="15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3" t="s">
        <v>29</v>
      </c>
      <c r="S27" s="153"/>
      <c r="T27" s="153"/>
      <c r="U27" s="15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>
        <v>43221</v>
      </c>
      <c r="S28" s="154">
        <f>164449.89/1000</f>
        <v>164.44989</v>
      </c>
      <c r="T28" s="154"/>
      <c r="U28" s="154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/>
      <c r="S29" s="154"/>
      <c r="T29" s="154"/>
      <c r="U29" s="154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5" t="s">
        <v>45</v>
      </c>
      <c r="T31" s="156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7" t="s">
        <v>40</v>
      </c>
      <c r="T32" s="157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2" t="s">
        <v>30</v>
      </c>
      <c r="S36" s="152"/>
      <c r="T36" s="152"/>
      <c r="U36" s="15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31</v>
      </c>
      <c r="S37" s="158"/>
      <c r="T37" s="158"/>
      <c r="U37" s="158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0">
        <v>43221</v>
      </c>
      <c r="S38" s="142">
        <f>6073942.31/1000</f>
        <v>6073.942309999999</v>
      </c>
      <c r="T38" s="143"/>
      <c r="U38" s="144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/>
      <c r="S39" s="145"/>
      <c r="T39" s="146"/>
      <c r="U39" s="147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90</v>
      </c>
      <c r="S1" s="124"/>
      <c r="T1" s="124"/>
      <c r="U1" s="124"/>
      <c r="V1" s="124"/>
      <c r="W1" s="125"/>
    </row>
    <row r="2" spans="1:23" ht="15" thickBot="1">
      <c r="A2" s="126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93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4">
        <v>0</v>
      </c>
      <c r="V4" s="13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6">
        <v>0</v>
      </c>
      <c r="V5" s="13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9">
        <v>0</v>
      </c>
      <c r="V8" s="160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1">
        <v>0</v>
      </c>
      <c r="V9" s="161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6">
        <v>0</v>
      </c>
      <c r="V14" s="13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6">
        <v>0</v>
      </c>
      <c r="V17" s="13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6">
        <v>0</v>
      </c>
      <c r="V18" s="13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6">
        <v>0</v>
      </c>
      <c r="V19" s="13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6">
        <v>0</v>
      </c>
      <c r="V21" s="13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6">
        <v>0</v>
      </c>
      <c r="V22" s="13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6">
        <v>0</v>
      </c>
      <c r="V23" s="13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8">
        <v>0</v>
      </c>
      <c r="V24" s="149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0">
        <f>SUM(U4:U24)</f>
        <v>1</v>
      </c>
      <c r="V25" s="151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33</v>
      </c>
      <c r="S28" s="152"/>
      <c r="T28" s="152"/>
      <c r="U28" s="15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 t="s">
        <v>29</v>
      </c>
      <c r="S29" s="153"/>
      <c r="T29" s="153"/>
      <c r="U29" s="15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>
        <v>43252</v>
      </c>
      <c r="S30" s="154">
        <f>143460/1000</f>
        <v>143.46</v>
      </c>
      <c r="T30" s="154"/>
      <c r="U30" s="15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/>
      <c r="S31" s="154"/>
      <c r="T31" s="154"/>
      <c r="U31" s="15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45</v>
      </c>
      <c r="T33" s="15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7" t="s">
        <v>40</v>
      </c>
      <c r="T34" s="15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 t="s">
        <v>30</v>
      </c>
      <c r="S38" s="152"/>
      <c r="T38" s="152"/>
      <c r="U38" s="15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31</v>
      </c>
      <c r="S39" s="158"/>
      <c r="T39" s="158"/>
      <c r="U39" s="15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0">
        <v>43252</v>
      </c>
      <c r="S40" s="142">
        <v>2090.605379999998</v>
      </c>
      <c r="T40" s="143"/>
      <c r="U40" s="14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/>
      <c r="S41" s="145"/>
      <c r="T41" s="146"/>
      <c r="U41" s="14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94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96</v>
      </c>
      <c r="S1" s="124"/>
      <c r="T1" s="124"/>
      <c r="U1" s="124"/>
      <c r="V1" s="124"/>
      <c r="W1" s="125"/>
    </row>
    <row r="2" spans="1:23" ht="15" thickBot="1">
      <c r="A2" s="126" t="s">
        <v>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98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34">
        <v>0</v>
      </c>
      <c r="V4" s="13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6">
        <v>0</v>
      </c>
      <c r="V5" s="13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9">
        <v>0</v>
      </c>
      <c r="V8" s="160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1">
        <v>0</v>
      </c>
      <c r="V9" s="161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6">
        <v>0</v>
      </c>
      <c r="V13" s="13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6">
        <v>0</v>
      </c>
      <c r="V17" s="13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6">
        <v>0</v>
      </c>
      <c r="V18" s="13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6">
        <v>0</v>
      </c>
      <c r="V19" s="13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6">
        <v>2</v>
      </c>
      <c r="V21" s="13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6">
        <v>0</v>
      </c>
      <c r="V22" s="13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8">
        <v>0</v>
      </c>
      <c r="V23" s="149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0">
        <f>SUM(U4:U23)</f>
        <v>3</v>
      </c>
      <c r="V24" s="151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43282</v>
      </c>
      <c r="S29" s="154">
        <v>1.88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43282</v>
      </c>
      <c r="S39" s="142">
        <v>1083.8231599999983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4" sqref="K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103</v>
      </c>
      <c r="S1" s="124"/>
      <c r="T1" s="124"/>
      <c r="U1" s="124"/>
      <c r="V1" s="124"/>
      <c r="W1" s="125"/>
    </row>
    <row r="2" spans="1:23" ht="15" thickBot="1">
      <c r="A2" s="126" t="s">
        <v>105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106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6420.108</v>
      </c>
      <c r="R4" s="94">
        <v>0</v>
      </c>
      <c r="S4" s="95">
        <v>0</v>
      </c>
      <c r="T4" s="96">
        <v>1486.2</v>
      </c>
      <c r="U4" s="134">
        <v>0</v>
      </c>
      <c r="V4" s="135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6420.1</v>
      </c>
      <c r="R5" s="69">
        <v>10</v>
      </c>
      <c r="S5" s="65">
        <v>0</v>
      </c>
      <c r="T5" s="70">
        <v>0</v>
      </c>
      <c r="U5" s="136">
        <v>0</v>
      </c>
      <c r="V5" s="137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6420.1</v>
      </c>
      <c r="R6" s="69">
        <v>0</v>
      </c>
      <c r="S6" s="65">
        <v>0</v>
      </c>
      <c r="T6" s="70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6420.1</v>
      </c>
      <c r="R7" s="71">
        <v>0</v>
      </c>
      <c r="S7" s="72">
        <v>0</v>
      </c>
      <c r="T7" s="73">
        <v>10.9</v>
      </c>
      <c r="U7" s="138">
        <v>0</v>
      </c>
      <c r="V7" s="139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6420.1</v>
      </c>
      <c r="R8" s="112">
        <v>0</v>
      </c>
      <c r="S8" s="113">
        <v>0</v>
      </c>
      <c r="T8" s="104">
        <v>0</v>
      </c>
      <c r="U8" s="159">
        <v>1</v>
      </c>
      <c r="V8" s="160"/>
      <c r="W8" s="110">
        <f t="shared" si="3"/>
        <v>1</v>
      </c>
    </row>
    <row r="9" spans="1:23" ht="12.75">
      <c r="A9" s="10">
        <v>43290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4000</v>
      </c>
      <c r="P9" s="3">
        <f t="shared" si="2"/>
        <v>0</v>
      </c>
      <c r="Q9" s="2">
        <v>6420.1</v>
      </c>
      <c r="R9" s="115"/>
      <c r="S9" s="72"/>
      <c r="T9" s="65"/>
      <c r="U9" s="161"/>
      <c r="V9" s="161"/>
      <c r="W9" s="114">
        <f t="shared" si="3"/>
        <v>0</v>
      </c>
    </row>
    <row r="10" spans="1:23" ht="12.75">
      <c r="A10" s="10">
        <v>43291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6420.1</v>
      </c>
      <c r="R10" s="71"/>
      <c r="S10" s="72"/>
      <c r="T10" s="70"/>
      <c r="U10" s="136"/>
      <c r="V10" s="137"/>
      <c r="W10" s="68">
        <f>R10+S10+U10+T10+V10</f>
        <v>0</v>
      </c>
    </row>
    <row r="11" spans="1:23" ht="12.75">
      <c r="A11" s="10">
        <v>43292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6420.1</v>
      </c>
      <c r="R11" s="69"/>
      <c r="S11" s="65"/>
      <c r="T11" s="70"/>
      <c r="U11" s="136"/>
      <c r="V11" s="137"/>
      <c r="W11" s="68">
        <f t="shared" si="3"/>
        <v>0</v>
      </c>
    </row>
    <row r="12" spans="1:23" ht="12.75">
      <c r="A12" s="10">
        <v>43293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6420.1</v>
      </c>
      <c r="R12" s="69"/>
      <c r="S12" s="65"/>
      <c r="T12" s="70"/>
      <c r="U12" s="136"/>
      <c r="V12" s="137"/>
      <c r="W12" s="68">
        <f t="shared" si="3"/>
        <v>0</v>
      </c>
    </row>
    <row r="13" spans="1:23" ht="12.75">
      <c r="A13" s="10">
        <v>43294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10500</v>
      </c>
      <c r="P13" s="3">
        <f t="shared" si="2"/>
        <v>0</v>
      </c>
      <c r="Q13" s="2">
        <v>6420.1</v>
      </c>
      <c r="R13" s="69"/>
      <c r="S13" s="65"/>
      <c r="T13" s="70"/>
      <c r="U13" s="136"/>
      <c r="V13" s="137"/>
      <c r="W13" s="68">
        <f t="shared" si="3"/>
        <v>0</v>
      </c>
    </row>
    <row r="14" spans="1:23" ht="12.75">
      <c r="A14" s="10">
        <v>43297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6420.1</v>
      </c>
      <c r="R14" s="69"/>
      <c r="S14" s="65"/>
      <c r="T14" s="74"/>
      <c r="U14" s="136"/>
      <c r="V14" s="137"/>
      <c r="W14" s="68">
        <f t="shared" si="3"/>
        <v>0</v>
      </c>
    </row>
    <row r="15" spans="1:23" ht="12.75">
      <c r="A15" s="10">
        <v>43298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6420.1</v>
      </c>
      <c r="R15" s="69"/>
      <c r="S15" s="65"/>
      <c r="T15" s="74"/>
      <c r="U15" s="136"/>
      <c r="V15" s="137"/>
      <c r="W15" s="68">
        <f t="shared" si="3"/>
        <v>0</v>
      </c>
    </row>
    <row r="16" spans="1:23" ht="12.75">
      <c r="A16" s="10">
        <v>43299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6420.1</v>
      </c>
      <c r="R16" s="69"/>
      <c r="S16" s="65"/>
      <c r="T16" s="74"/>
      <c r="U16" s="136"/>
      <c r="V16" s="137"/>
      <c r="W16" s="68">
        <f t="shared" si="3"/>
        <v>0</v>
      </c>
    </row>
    <row r="17" spans="1:23" ht="12.75">
      <c r="A17" s="10">
        <v>43300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6420.1</v>
      </c>
      <c r="R17" s="69"/>
      <c r="S17" s="65"/>
      <c r="T17" s="74"/>
      <c r="U17" s="136"/>
      <c r="V17" s="137"/>
      <c r="W17" s="68">
        <f t="shared" si="3"/>
        <v>0</v>
      </c>
    </row>
    <row r="18" spans="1:23" ht="12.75">
      <c r="A18" s="10">
        <v>43301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6420.1</v>
      </c>
      <c r="R18" s="69"/>
      <c r="S18" s="65"/>
      <c r="T18" s="70"/>
      <c r="U18" s="136"/>
      <c r="V18" s="137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6420.1</v>
      </c>
      <c r="R19" s="69"/>
      <c r="S19" s="65"/>
      <c r="T19" s="70"/>
      <c r="U19" s="136"/>
      <c r="V19" s="137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6420.1</v>
      </c>
      <c r="R20" s="69"/>
      <c r="S20" s="65"/>
      <c r="T20" s="70"/>
      <c r="U20" s="136"/>
      <c r="V20" s="137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6420.1</v>
      </c>
      <c r="R21" s="102"/>
      <c r="S21" s="103"/>
      <c r="T21" s="104"/>
      <c r="U21" s="136"/>
      <c r="V21" s="137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6420.1</v>
      </c>
      <c r="R22" s="102"/>
      <c r="S22" s="103"/>
      <c r="T22" s="104"/>
      <c r="U22" s="136"/>
      <c r="V22" s="137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6420.1</v>
      </c>
      <c r="R23" s="102"/>
      <c r="S23" s="103"/>
      <c r="T23" s="104"/>
      <c r="U23" s="117"/>
      <c r="V23" s="118"/>
      <c r="W23" s="110"/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6420.1</v>
      </c>
      <c r="R24" s="102"/>
      <c r="S24" s="103"/>
      <c r="T24" s="104"/>
      <c r="U24" s="117"/>
      <c r="V24" s="118"/>
      <c r="W24" s="110"/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6420.1</v>
      </c>
      <c r="R25" s="98"/>
      <c r="S25" s="99"/>
      <c r="T25" s="100"/>
      <c r="U25" s="148"/>
      <c r="V25" s="149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24491.5</v>
      </c>
      <c r="C26" s="85">
        <f t="shared" si="4"/>
        <v>144.44</v>
      </c>
      <c r="D26" s="107">
        <f t="shared" si="4"/>
        <v>144.44</v>
      </c>
      <c r="E26" s="107">
        <f t="shared" si="4"/>
        <v>0</v>
      </c>
      <c r="F26" s="85">
        <f t="shared" si="4"/>
        <v>459.79999999999995</v>
      </c>
      <c r="G26" s="85">
        <f t="shared" si="4"/>
        <v>899.8</v>
      </c>
      <c r="H26" s="85">
        <f t="shared" si="4"/>
        <v>3921.7799999999997</v>
      </c>
      <c r="I26" s="85">
        <f t="shared" si="4"/>
        <v>133.5</v>
      </c>
      <c r="J26" s="85">
        <f t="shared" si="4"/>
        <v>93.1</v>
      </c>
      <c r="K26" s="85">
        <f t="shared" si="4"/>
        <v>608.6</v>
      </c>
      <c r="L26" s="85">
        <f t="shared" si="4"/>
        <v>1192.5</v>
      </c>
      <c r="M26" s="84">
        <f t="shared" si="4"/>
        <v>155.52000000000035</v>
      </c>
      <c r="N26" s="84">
        <f t="shared" si="4"/>
        <v>32100.54</v>
      </c>
      <c r="O26" s="84">
        <f t="shared" si="4"/>
        <v>132000</v>
      </c>
      <c r="P26" s="86">
        <f>N26/O26</f>
        <v>0.2431859090909091</v>
      </c>
      <c r="Q26" s="2"/>
      <c r="R26" s="75">
        <f>SUM(R4:R25)</f>
        <v>10</v>
      </c>
      <c r="S26" s="75">
        <f>SUM(S4:S25)</f>
        <v>0</v>
      </c>
      <c r="T26" s="75">
        <f>SUM(T4:T25)</f>
        <v>1497.1000000000001</v>
      </c>
      <c r="U26" s="150">
        <f>SUM(U4:U25)</f>
        <v>1</v>
      </c>
      <c r="V26" s="151"/>
      <c r="W26" s="111">
        <f>R26+S26+U26+T26+V26</f>
        <v>1508.1000000000001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 t="s">
        <v>33</v>
      </c>
      <c r="S29" s="152"/>
      <c r="T29" s="152"/>
      <c r="U29" s="15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 t="s">
        <v>29</v>
      </c>
      <c r="S30" s="153"/>
      <c r="T30" s="153"/>
      <c r="U30" s="15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0">
        <v>43290</v>
      </c>
      <c r="S31" s="154">
        <v>703.01258</v>
      </c>
      <c r="T31" s="154"/>
      <c r="U31" s="154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1"/>
      <c r="S32" s="154"/>
      <c r="T32" s="154"/>
      <c r="U32" s="154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45</v>
      </c>
      <c r="T34" s="156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7" t="s">
        <v>40</v>
      </c>
      <c r="T35" s="157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 t="s">
        <v>30</v>
      </c>
      <c r="S39" s="152"/>
      <c r="T39" s="152"/>
      <c r="U39" s="152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8" t="s">
        <v>31</v>
      </c>
      <c r="S40" s="158"/>
      <c r="T40" s="158"/>
      <c r="U40" s="158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0">
        <v>43290</v>
      </c>
      <c r="S41" s="142">
        <v>1083.8231599999983</v>
      </c>
      <c r="T41" s="143"/>
      <c r="U41" s="144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1"/>
      <c r="S42" s="145"/>
      <c r="T42" s="146"/>
      <c r="U42" s="147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0" t="s">
        <v>107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108</v>
      </c>
      <c r="P27" s="163"/>
    </row>
    <row r="28" spans="1:16" ht="30.75" customHeight="1">
      <c r="A28" s="176"/>
      <c r="B28" s="44" t="s">
        <v>104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4"/>
      <c r="P28" s="165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1703.88</v>
      </c>
      <c r="D29" s="45">
        <v>2000.03</v>
      </c>
      <c r="E29" s="45">
        <v>1597.03</v>
      </c>
      <c r="F29" s="45">
        <v>14000</v>
      </c>
      <c r="G29" s="45">
        <v>4468.09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7778</v>
      </c>
      <c r="N29" s="47">
        <f>M29-L29</f>
        <v>-14251.029999999999</v>
      </c>
      <c r="O29" s="166">
        <f>липень!S31</f>
        <v>703.01258</v>
      </c>
      <c r="P29" s="167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1"/>
      <c r="P30" s="171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492489.12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100495.45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132574.34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15660.72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59153.21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22830.409999999993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833254.37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1703.88</v>
      </c>
    </row>
    <row r="59" spans="1:3" ht="25.5">
      <c r="A59" s="76" t="s">
        <v>54</v>
      </c>
      <c r="B59" s="9">
        <f>D29</f>
        <v>2000.03</v>
      </c>
      <c r="C59" s="9">
        <f>E29</f>
        <v>1597.03</v>
      </c>
    </row>
    <row r="60" spans="1:3" ht="12.75">
      <c r="A60" s="76" t="s">
        <v>55</v>
      </c>
      <c r="B60" s="9">
        <f>F29</f>
        <v>14000</v>
      </c>
      <c r="C60" s="9">
        <f>G29</f>
        <v>4468.09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0" sqref="E4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19" ht="12" hidden="1"/>
    <row r="20" spans="1:15" ht="12" hidden="1">
      <c r="A20" t="s">
        <v>100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9">
        <v>127772.45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1652750.8129999998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-783.9869999999937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2018-07-09T11:58:05Z</dcterms:modified>
  <cp:category/>
  <cp:version/>
  <cp:contentType/>
  <cp:contentStatus/>
</cp:coreProperties>
</file>